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5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<sst xmlns="http://schemas.openxmlformats.org/spreadsheetml/2006/main" count="49" uniqueCount="42">
  <si>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</si>
  <si>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</si>
  <si>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</si>
  <si>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</si>
  <si>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</si>
  <si>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</si>
  <si>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</si>
  <si>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</si>
  <si>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</si>
  <si>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</si>
  <si>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</si>
  <si>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</si>
  <si>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</si>
  <si>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</si>
  <si>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</si>
  <si>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</si>
  <si>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</si>
  <si>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</si>
  <si>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</si>
  <si>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</si>
  <si>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</si>
  <si>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</si>
  <si>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</si>
  <si>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</si>
  <si>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</si>
  <si>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</si>
  <si>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</si>
  <si>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</si>
  <si>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</si>
  <si>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</si>
  <si>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</si>
  <si>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</si>
  <si>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</si>
  <si>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</si>
  <si>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</si>
  <si>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</si>
  <si>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</si>
  <si>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</si>
  <si>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</si>
  <si>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</si>
  <si>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 xml:space="preserve">Play equipment totalling £14,074 was purchased from Reserves during 2022/23.  No similar expenditure in 2021/22. </t>
  </si>
  <si>
    <t xml:space="preserve">As per your note below, explanation not required.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</si>
</sst>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9">
      <selection activeCell="M30" sqref="M30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9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9"/>
    </row>
    <row r="2" spans="1:13" ht="15.7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4.25">
      <c r="A4" s="1" t="s">
        <v>36</v>
      </c>
    </row>
    <row r="5" spans="1:13" ht="99" customHeight="1">
      <c r="A5" s="47" t="s">
        <v>37</v>
      </c>
      <c r="B5" s="48"/>
      <c r="C5" s="48"/>
      <c r="D5" s="48"/>
      <c r="E5" s="48"/>
      <c r="F5" s="48"/>
      <c r="G5" s="48"/>
      <c r="H5" s="48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3" t="s">
        <v>2</v>
      </c>
      <c r="B11" s="43"/>
      <c r="C11" s="43"/>
      <c r="D11" s="8">
        <v>55861</v>
      </c>
      <c r="F11" s="8">
        <v>71158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4" t="s">
        <v>20</v>
      </c>
      <c r="B13" s="45"/>
      <c r="C13" s="46"/>
      <c r="D13" s="8">
        <v>97421</v>
      </c>
      <c r="F13" s="8">
        <v>100572</v>
      </c>
      <c r="G13" s="5">
        <f>F13-D13</f>
        <v>3151</v>
      </c>
      <c r="H13" s="6">
        <f>IF((D13&gt;F13),(D13-F13)/D13,IF(D13&lt;F13,-(D13-F13)/D13,IF(D13=F13,0)))</f>
        <v>0.03234415577750177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19858</v>
      </c>
      <c r="F15" s="8">
        <v>22030</v>
      </c>
      <c r="G15" s="5">
        <f>F15-D15</f>
        <v>2172</v>
      </c>
      <c r="H15" s="6">
        <f>IF((D15&gt;F15),(D15-F15)/D15,IF(D15&lt;F15,-(D15-F15)/D15,IF(D15=F15,0)))</f>
        <v>0.10937657367307886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0</v>
      </c>
      <c r="L15" s="4" t="str">
        <f>IF((H15&lt;15%)*AND(G15&lt;100000)*OR(G15&gt;-100000),"NO","YES")</f>
        <v>NO</v>
      </c>
      <c r="M15" s="10" t="str">
        <f>IF((L15="YES")*AND(I15+J15&lt;1),"Explanation not required, difference less than £200"," ")</f>
        <v> 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37668</v>
      </c>
      <c r="F17" s="8">
        <v>41533</v>
      </c>
      <c r="G17" s="5">
        <f>F17-D17</f>
        <v>3865</v>
      </c>
      <c r="H17" s="6">
        <f>IF((D17&gt;F17),(D17-F17)/D17,IF(D17&lt;F17,-(D17-F17)/D17,IF(D17=F17,0)))</f>
        <v>0.10260698736327918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3043</v>
      </c>
      <c r="F19" s="8">
        <v>3043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60" customHeight="1" thickBot="1">
      <c r="A21" s="42" t="s">
        <v>21</v>
      </c>
      <c r="B21" s="42"/>
      <c r="C21" s="42"/>
      <c r="D21" s="8">
        <v>61271</v>
      </c>
      <c r="F21" s="8">
        <v>70573</v>
      </c>
      <c r="G21" s="5">
        <f>F21-D21</f>
        <v>9302</v>
      </c>
      <c r="H21" s="6">
        <f>IF((D21&gt;F21),(D21-F21)/D21,IF(D21&lt;F21,-(D21-F21)/D21,IF(D21=F21,0)))</f>
        <v>0.15181733609701165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">
        <v>40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71158</v>
      </c>
      <c r="F23" s="2">
        <f>F11+F13+F15-F17-F19-F21</f>
        <v>78611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150270</v>
      </c>
      <c r="F26" s="8">
        <v>110631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288778</v>
      </c>
      <c r="F28" s="8">
        <v>297984</v>
      </c>
      <c r="G28" s="5">
        <f>F28-D28</f>
        <v>9206</v>
      </c>
      <c r="H28" s="6">
        <f>IF((D28&gt;F28),(D28-F28)/D28,IF(D28&lt;F28,-(D28-F28)/D28,IF(D28=F28,0)))</f>
        <v>0.031879159769788556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15954</v>
      </c>
      <c r="F30" s="8">
        <v>13157</v>
      </c>
      <c r="G30" s="5">
        <f>F30-D30</f>
        <v>-2797</v>
      </c>
      <c r="H30" s="6">
        <f>IF((D30&gt;F30),(D30-F30)/D30,IF(D30&lt;F30,-(D30-F30)/D30,IF(D30=F30,0)))</f>
        <v>0.17531653503823494</v>
      </c>
      <c r="I30" s="3">
        <f>IF(D30-F30&lt;100,0,IF(D30-F30&gt;100,1,IF(D30-F30=100,1)))</f>
        <v>1</v>
      </c>
      <c r="J30" s="3">
        <f>IF(F30-D30&lt;100,0,IF(F30-D30&gt;100,1,IF(F30-D30=100,1)))</f>
        <v>0</v>
      </c>
      <c r="K30" s="4">
        <f>IF(H30&lt;0.15,0,IF(H30&gt;0.15,1,IF(H30=0.15,1)))</f>
        <v>1</v>
      </c>
      <c r="L30" s="4" t="str">
        <f>IF((H30&lt;15%)*AND(G30&lt;100000)*OR(G30&gt;-100000),"NO","YES")</f>
        <v>YES</v>
      </c>
      <c r="M30" s="10" t="s">
        <v>41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Rosemary</cp:lastModifiedBy>
  <cp:lastPrinted>2023-05-31T13:18:11Z</cp:lastPrinted>
  <dcterms:created xsi:type="dcterms:W3CDTF">2012-07-11T10:01:28Z</dcterms:created>
  <dcterms:modified xsi:type="dcterms:W3CDTF">2023-05-31T13:30:42Z</dcterms:modified>
  <cp:category/>
  <cp:version/>
  <cp:contentType/>
  <cp:contentStatus/>
</cp:coreProperties>
</file>