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Rosemary\AppData\Local\Microsoft\Windows\INetCache\Content.Outlook\QXHP2HAU\"/>
    </mc:Choice>
  </mc:AlternateContent>
  <xr:revisionPtr revIDLastSave="0" documentId="13_ncr:1_{569E9126-8EC2-4500-A95F-71363E647197}" xr6:coauthVersionLast="46" xr6:coauthVersionMax="46" xr10:uidLastSave="{00000000-0000-0000-0000-000000000000}"/>
  <bookViews>
    <workbookView xWindow="-120" yWindow="-120" windowWidth="20730" windowHeight="11160" tabRatio="436" xr2:uid="{00000000-000D-0000-FFFF-FFFF00000000}"/>
  </bookViews>
  <sheets>
    <sheet name="Sheet 1" sheetId="1" r:id="rId1"/>
  </sheets>
  <definedNames>
    <definedName name="Excel_BuiltIn__FilterDatabase" localSheetId="0">'Sheet 1'!$G$5:$J$45</definedName>
    <definedName name="_xlnm.Print_Area" localSheetId="0">'Sheet 1'!$A$1:$E$50</definedName>
  </definedNames>
  <calcPr calcId="191029"/>
</workbook>
</file>

<file path=xl/calcChain.xml><?xml version="1.0" encoding="utf-8"?>
<calcChain xmlns="http://schemas.openxmlformats.org/spreadsheetml/2006/main">
  <c r="I43" i="1" l="1"/>
  <c r="O46" i="1"/>
  <c r="I42" i="1"/>
  <c r="I41" i="1"/>
  <c r="I38" i="1"/>
  <c r="I37" i="1"/>
  <c r="I36" i="1"/>
  <c r="I35" i="1"/>
  <c r="I34" i="1"/>
  <c r="I31" i="1"/>
  <c r="I21" i="1"/>
  <c r="I19" i="1"/>
  <c r="I18" i="1"/>
  <c r="I17" i="1"/>
  <c r="I14" i="1"/>
  <c r="I13" i="1"/>
  <c r="I9" i="1"/>
  <c r="I8" i="1"/>
  <c r="A47" i="1" l="1"/>
  <c r="E38" i="1" l="1"/>
  <c r="B27" i="1"/>
  <c r="E27" i="1"/>
  <c r="L19" i="1" l="1"/>
  <c r="N19" i="1"/>
  <c r="L10" i="1" l="1"/>
  <c r="H44" i="1" l="1"/>
  <c r="C39" i="1"/>
  <c r="C19" i="1"/>
  <c r="I28" i="1"/>
  <c r="C27" i="1"/>
  <c r="C22" i="1"/>
  <c r="C21" i="1"/>
  <c r="C18" i="1"/>
  <c r="C17" i="1"/>
  <c r="C14" i="1"/>
  <c r="C13" i="1"/>
  <c r="C12" i="1"/>
  <c r="C11" i="1"/>
  <c r="C10" i="1"/>
  <c r="C9" i="1"/>
  <c r="C8" i="1"/>
  <c r="C42" i="1"/>
  <c r="C38" i="1"/>
  <c r="C31" i="1"/>
  <c r="C32" i="1"/>
  <c r="C36" i="1"/>
  <c r="C35" i="1"/>
  <c r="C20" i="1"/>
  <c r="B10" i="1"/>
  <c r="E10" i="1"/>
  <c r="C33" i="1"/>
  <c r="C40" i="1"/>
  <c r="C41" i="1"/>
  <c r="A14" i="1"/>
  <c r="C16" i="1"/>
  <c r="A3" i="1"/>
  <c r="C37" i="1"/>
  <c r="B21" i="1"/>
  <c r="H23" i="1"/>
  <c r="L36" i="1"/>
  <c r="C15" i="1"/>
  <c r="L12" i="1"/>
  <c r="L8" i="1"/>
  <c r="E32" i="1"/>
  <c r="A46" i="1"/>
  <c r="J23" i="1"/>
  <c r="K23" i="1"/>
  <c r="C5" i="1"/>
  <c r="E42" i="1"/>
  <c r="L13" i="1"/>
  <c r="A2" i="1"/>
  <c r="A41" i="1"/>
  <c r="A7" i="1"/>
  <c r="B19" i="1"/>
  <c r="E19" i="1"/>
  <c r="A25" i="1"/>
  <c r="A27" i="1"/>
  <c r="A26" i="1"/>
  <c r="E26" i="1"/>
  <c r="E28" i="1" s="1"/>
  <c r="B26" i="1"/>
  <c r="K28" i="1"/>
  <c r="H28" i="1"/>
  <c r="J28" i="1"/>
  <c r="D27" i="1"/>
  <c r="D26" i="1"/>
  <c r="C43" i="1"/>
  <c r="E5" i="1"/>
  <c r="A8" i="1"/>
  <c r="B8" i="1"/>
  <c r="D8" i="1"/>
  <c r="E8" i="1"/>
  <c r="A9" i="1"/>
  <c r="B9" i="1"/>
  <c r="D9" i="1"/>
  <c r="E9" i="1"/>
  <c r="A10" i="1"/>
  <c r="D10" i="1"/>
  <c r="B11" i="1"/>
  <c r="D11" i="1"/>
  <c r="E11" i="1"/>
  <c r="A12" i="1"/>
  <c r="B12" i="1"/>
  <c r="D12" i="1"/>
  <c r="E12" i="1"/>
  <c r="A13" i="1"/>
  <c r="B13" i="1"/>
  <c r="D13" i="1"/>
  <c r="E13" i="1"/>
  <c r="B14" i="1"/>
  <c r="D14" i="1"/>
  <c r="E14" i="1"/>
  <c r="B15" i="1"/>
  <c r="D15" i="1"/>
  <c r="E15" i="1"/>
  <c r="B16" i="1"/>
  <c r="D16" i="1"/>
  <c r="E16" i="1"/>
  <c r="B17" i="1"/>
  <c r="D17" i="1"/>
  <c r="E17" i="1"/>
  <c r="B18" i="1"/>
  <c r="D18" i="1"/>
  <c r="E18" i="1"/>
  <c r="A19" i="1"/>
  <c r="D19" i="1"/>
  <c r="B20" i="1"/>
  <c r="D20" i="1"/>
  <c r="E20" i="1"/>
  <c r="A21" i="1"/>
  <c r="D21" i="1"/>
  <c r="E21" i="1"/>
  <c r="B22" i="1"/>
  <c r="D22" i="1"/>
  <c r="E22" i="1"/>
  <c r="B31" i="1"/>
  <c r="D31" i="1"/>
  <c r="E31" i="1"/>
  <c r="B32" i="1"/>
  <c r="D32" i="1"/>
  <c r="B33" i="1"/>
  <c r="D33" i="1"/>
  <c r="E33" i="1"/>
  <c r="A34" i="1"/>
  <c r="B34" i="1"/>
  <c r="D34" i="1"/>
  <c r="E34" i="1"/>
  <c r="A35" i="1"/>
  <c r="B35" i="1"/>
  <c r="D35" i="1"/>
  <c r="E35" i="1"/>
  <c r="A36" i="1"/>
  <c r="B36" i="1"/>
  <c r="D36" i="1"/>
  <c r="E36" i="1"/>
  <c r="B37" i="1"/>
  <c r="D37" i="1"/>
  <c r="E37" i="1"/>
  <c r="A38" i="1"/>
  <c r="B38" i="1"/>
  <c r="D38" i="1"/>
  <c r="D39" i="1"/>
  <c r="A40" i="1"/>
  <c r="B40" i="1"/>
  <c r="D40" i="1"/>
  <c r="E40" i="1"/>
  <c r="B41" i="1"/>
  <c r="D41" i="1"/>
  <c r="E41" i="1"/>
  <c r="A42" i="1"/>
  <c r="B42" i="1"/>
  <c r="D42" i="1"/>
  <c r="A43" i="1"/>
  <c r="B43" i="1"/>
  <c r="D43" i="1"/>
  <c r="E43" i="1"/>
  <c r="J44" i="1"/>
  <c r="K44" i="1"/>
  <c r="D28" i="1" l="1"/>
  <c r="E44" i="1"/>
  <c r="D44" i="1"/>
  <c r="B39" i="1"/>
  <c r="B44" i="1" s="1"/>
  <c r="L39" i="1"/>
  <c r="L44" i="1"/>
  <c r="C26" i="1"/>
  <c r="C28" i="1" s="1"/>
  <c r="I44" i="1"/>
  <c r="L28" i="1"/>
  <c r="E23" i="1"/>
  <c r="H45" i="1"/>
  <c r="B45" i="1" s="1"/>
  <c r="D23" i="1"/>
  <c r="B28" i="1"/>
  <c r="B23" i="1"/>
  <c r="C34" i="1"/>
  <c r="C44" i="1" s="1"/>
  <c r="J45" i="1"/>
  <c r="D45" i="1" s="1"/>
  <c r="K45" i="1"/>
  <c r="E45" i="1" s="1"/>
  <c r="L23" i="1"/>
  <c r="C23" i="1"/>
  <c r="I23" i="1"/>
  <c r="I45" i="1" l="1"/>
  <c r="C45" i="1" s="1"/>
  <c r="L45" i="1"/>
</calcChain>
</file>

<file path=xl/sharedStrings.xml><?xml version="1.0" encoding="utf-8"?>
<sst xmlns="http://schemas.openxmlformats.org/spreadsheetml/2006/main" count="82" uniqueCount="58">
  <si>
    <t>Blackmore, Hook End and Wyatts Green Parish Council</t>
  </si>
  <si>
    <t>Expenditure Report</t>
  </si>
  <si>
    <t>Expenditure</t>
  </si>
  <si>
    <t>Budget 12 months</t>
  </si>
  <si>
    <t>Total with accruals/  special projects</t>
  </si>
  <si>
    <t>Plants &amp; Planters</t>
  </si>
  <si>
    <t>Allotments</t>
  </si>
  <si>
    <t>Sub Total</t>
  </si>
  <si>
    <t>BRF Rent</t>
  </si>
  <si>
    <t>PTA Pool</t>
  </si>
  <si>
    <t>Water</t>
  </si>
  <si>
    <t>Play Area inspection</t>
  </si>
  <si>
    <t>Hedges &amp; Trees</t>
  </si>
  <si>
    <t>Paths</t>
  </si>
  <si>
    <t>Policy &amp; Resources</t>
  </si>
  <si>
    <t>Salaries</t>
  </si>
  <si>
    <t>Audit</t>
  </si>
  <si>
    <t>Insurance</t>
  </si>
  <si>
    <t>Magazine printing</t>
  </si>
  <si>
    <t>Magazine preparation &amp; invoicing</t>
  </si>
  <si>
    <t>Petty cash</t>
  </si>
  <si>
    <t>Petty Cash</t>
  </si>
  <si>
    <t>Office Expenses</t>
  </si>
  <si>
    <t>Rent of Clerk's office at Tipps Cross</t>
  </si>
  <si>
    <t>Subs &amp; Courses</t>
  </si>
  <si>
    <t>Grand Total</t>
  </si>
  <si>
    <t>Dog/litter collection &amp; cemetery</t>
  </si>
  <si>
    <t>Grass cutting - casual</t>
  </si>
  <si>
    <t>Reimbursement of Clerk's mileage</t>
  </si>
  <si>
    <t>Loans - MUGA upgrade</t>
  </si>
  <si>
    <t>Maintenance &amp; rent to Landlord</t>
  </si>
  <si>
    <t>Chairman's allowance</t>
  </si>
  <si>
    <t>Parks &amp; Open Spaces</t>
  </si>
  <si>
    <t>Note 1:  Grass cutting (contract &amp; casual) budget phased over 9 months.</t>
  </si>
  <si>
    <t>Grass cutting - contract (Note 1)</t>
  </si>
  <si>
    <t>General Maintenance (Note 2)</t>
  </si>
  <si>
    <t xml:space="preserve">Legal </t>
  </si>
  <si>
    <t>Accrued in 2019/20 &amp;         major projects</t>
  </si>
  <si>
    <t xml:space="preserve">Inc £925 2 new bins;  </t>
  </si>
  <si>
    <t>£905 new footbridge etc.</t>
  </si>
  <si>
    <t xml:space="preserve">Pond </t>
  </si>
  <si>
    <t>Note 3:  Includes £926 for purchase of two new planters</t>
  </si>
  <si>
    <t>Christmas lights/new planters      (Note 3)</t>
  </si>
  <si>
    <t>Field Treatment (Note 4)</t>
  </si>
  <si>
    <t>Note 4: Received against this cost, £8,000 grant from Football Foundation and</t>
  </si>
  <si>
    <t>£1,000 contribution from Blackmore Village Hall</t>
  </si>
  <si>
    <t>Note 2: Includes £925 for purchase of bins and £905 for new footbridge, posts &amp; signs by Total</t>
  </si>
  <si>
    <t>£250 hose &amp; fittings</t>
  </si>
  <si>
    <t>£735 Playquip new bearing</t>
  </si>
  <si>
    <t>1805 Deckanon cabin slides</t>
  </si>
  <si>
    <t>1108.80  Advance payment new roller shutter</t>
  </si>
  <si>
    <t>431.20 Balance roller shutter door</t>
  </si>
  <si>
    <t>£874 new flag pole</t>
  </si>
  <si>
    <t>New planters Jun 20 &amp; refurb Xmas lights]</t>
  </si>
  <si>
    <t>Signs, Seats, Gates &amp; Fences</t>
  </si>
  <si>
    <t>1st April 2020 - 28th February 2021</t>
  </si>
  <si>
    <t>Budget 11 months</t>
  </si>
  <si>
    <t>Signs,Seats, Gates and Fences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</si>
</sst>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Border="1"/>
    <xf numFmtId="2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/>
    <xf numFmtId="3" fontId="2" fillId="0" borderId="2" xfId="0" applyNumberFormat="1" applyFont="1" applyFill="1" applyBorder="1"/>
    <xf numFmtId="2" fontId="2" fillId="0" borderId="2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vertical="center"/>
    </xf>
    <xf numFmtId="0" fontId="1" fillId="0" borderId="4" xfId="0" applyFont="1" applyFill="1" applyBorder="1"/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2" borderId="0" xfId="0" applyNumberFormat="1" applyFont="1" applyFill="1"/>
    <xf numFmtId="0" fontId="1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3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/>
    <xf numFmtId="0" fontId="1" fillId="0" borderId="5" xfId="0" applyFont="1" applyFill="1" applyBorder="1"/>
    <xf numFmtId="2" fontId="2" fillId="3" borderId="0" xfId="0" applyNumberFormat="1" applyFont="1" applyFill="1"/>
    <xf numFmtId="3" fontId="1" fillId="0" borderId="5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2" fontId="2" fillId="4" borderId="0" xfId="0" applyNumberFormat="1" applyFont="1" applyFill="1"/>
    <xf numFmtId="0" fontId="1" fillId="0" borderId="10" xfId="0" applyFont="1" applyFill="1" applyBorder="1"/>
    <xf numFmtId="3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0" fontId="2" fillId="0" borderId="12" xfId="0" applyFont="1" applyFill="1" applyBorder="1"/>
    <xf numFmtId="3" fontId="3" fillId="0" borderId="1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0" fontId="2" fillId="0" borderId="10" xfId="0" applyFont="1" applyFill="1" applyBorder="1"/>
    <xf numFmtId="3" fontId="3" fillId="0" borderId="2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2" fontId="0" fillId="0" borderId="1" xfId="0" applyNumberFormat="1" applyFill="1" applyBorder="1" applyAlignment="1">
      <alignment horizontal="center" wrapText="1"/>
    </xf>
    <xf numFmtId="2" fontId="1" fillId="0" borderId="0" xfId="0" applyNumberFormat="1" applyFont="1" applyFill="1"/>
    <xf numFmtId="2" fontId="2" fillId="0" borderId="14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0" fontId="2" fillId="2" borderId="0" xfId="0" applyFont="1" applyFill="1"/>
    <xf numFmtId="2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tabSelected="1" topLeftCell="A34" zoomScaleSheetLayoutView="75" workbookViewId="0">
      <selection activeCell="I14" sqref="I14"/>
    </sheetView>
  </sheetViews>
  <sheetFormatPr defaultRowHeight="15" x14ac:dyDescent="0.2"/>
  <cols>
    <col min="1" max="1" width="37.140625" style="2" customWidth="1"/>
    <col min="2" max="2" width="14.42578125" style="3" customWidth="1"/>
    <col min="3" max="3" width="13.140625" style="4" customWidth="1"/>
    <col min="4" max="4" width="14.42578125" style="4" customWidth="1"/>
    <col min="5" max="5" width="14.140625" style="50" customWidth="1"/>
    <col min="6" max="6" width="3.5703125" style="3" customWidth="1"/>
    <col min="7" max="7" width="36.7109375" style="51" customWidth="1"/>
    <col min="8" max="8" width="12.140625" style="5" customWidth="1"/>
    <col min="9" max="10" width="12.7109375" style="2" customWidth="1"/>
    <col min="11" max="11" width="14.5703125" style="6" customWidth="1"/>
    <col min="12" max="12" width="12.7109375" style="2" customWidth="1"/>
    <col min="13" max="13" width="10.28515625" style="2" customWidth="1"/>
    <col min="14" max="14" width="10.85546875" style="2" bestFit="1" customWidth="1"/>
    <col min="15" max="15" width="9.5703125" style="2" bestFit="1" customWidth="1"/>
    <col min="16" max="16384" width="9.140625" style="2"/>
  </cols>
  <sheetData>
    <row r="1" spans="1:15" ht="15.75" x14ac:dyDescent="0.25">
      <c r="A1" s="74" t="s">
        <v>0</v>
      </c>
      <c r="B1" s="74"/>
      <c r="C1" s="74"/>
      <c r="D1" s="74"/>
      <c r="E1" s="74"/>
      <c r="F1" s="1"/>
      <c r="G1" s="75" t="s">
        <v>0</v>
      </c>
      <c r="H1" s="75"/>
      <c r="I1" s="75"/>
      <c r="J1" s="75"/>
      <c r="K1" s="75"/>
    </row>
    <row r="2" spans="1:15" ht="15.75" x14ac:dyDescent="0.25">
      <c r="A2" s="74" t="str">
        <f>G2</f>
        <v>Expenditure Report</v>
      </c>
      <c r="B2" s="74"/>
      <c r="C2" s="74"/>
      <c r="D2" s="74"/>
      <c r="E2" s="74"/>
      <c r="F2" s="1"/>
      <c r="G2" s="75" t="s">
        <v>1</v>
      </c>
      <c r="H2" s="75"/>
      <c r="I2" s="75"/>
      <c r="J2" s="75"/>
      <c r="K2" s="75"/>
    </row>
    <row r="3" spans="1:15" ht="15.75" x14ac:dyDescent="0.25">
      <c r="A3" s="74" t="str">
        <f>G3</f>
        <v>1st April 2020 - 28th February 2021</v>
      </c>
      <c r="B3" s="74"/>
      <c r="C3" s="74"/>
      <c r="D3" s="74"/>
      <c r="E3" s="74"/>
      <c r="F3" s="1"/>
      <c r="G3" s="75" t="s">
        <v>55</v>
      </c>
      <c r="H3" s="75"/>
      <c r="I3" s="75"/>
      <c r="J3" s="75"/>
      <c r="K3" s="75"/>
    </row>
    <row r="4" spans="1:15" x14ac:dyDescent="0.2">
      <c r="E4" s="3"/>
      <c r="G4" s="5"/>
    </row>
    <row r="5" spans="1:15" s="9" customFormat="1" ht="62.25" customHeight="1" thickBot="1" x14ac:dyDescent="0.3">
      <c r="A5" s="7"/>
      <c r="B5" s="52" t="s">
        <v>2</v>
      </c>
      <c r="C5" s="53" t="str">
        <f>I5</f>
        <v>Budget 11 months</v>
      </c>
      <c r="D5" s="53" t="s">
        <v>3</v>
      </c>
      <c r="E5" s="52" t="str">
        <f>K5</f>
        <v>Accrued in 2019/20 &amp;         major projects</v>
      </c>
      <c r="F5" s="8"/>
      <c r="G5" s="7"/>
      <c r="H5" s="54" t="s">
        <v>2</v>
      </c>
      <c r="I5" s="55" t="s">
        <v>56</v>
      </c>
      <c r="J5" s="55" t="s">
        <v>3</v>
      </c>
      <c r="K5" s="66" t="s">
        <v>37</v>
      </c>
      <c r="M5" s="10" t="s">
        <v>4</v>
      </c>
    </row>
    <row r="6" spans="1:15" s="9" customFormat="1" ht="5.25" customHeight="1" x14ac:dyDescent="0.25">
      <c r="A6" s="11"/>
      <c r="B6" s="60"/>
      <c r="C6" s="61"/>
      <c r="D6" s="61"/>
      <c r="E6" s="60"/>
      <c r="F6" s="12"/>
      <c r="G6" s="11"/>
      <c r="H6" s="62"/>
      <c r="I6" s="63"/>
      <c r="J6" s="63"/>
      <c r="K6" s="64"/>
      <c r="M6" s="10"/>
    </row>
    <row r="7" spans="1:15" ht="15" customHeight="1" x14ac:dyDescent="0.25">
      <c r="A7" s="13" t="str">
        <f>G7</f>
        <v>Parks &amp; Open Spaces</v>
      </c>
      <c r="B7" s="14"/>
      <c r="C7" s="15"/>
      <c r="D7" s="15"/>
      <c r="E7" s="16"/>
      <c r="F7" s="16"/>
      <c r="G7" s="13" t="s">
        <v>32</v>
      </c>
      <c r="H7" s="17"/>
      <c r="I7" s="18"/>
      <c r="J7" s="18"/>
      <c r="K7" s="21"/>
    </row>
    <row r="8" spans="1:15" ht="15" customHeight="1" x14ac:dyDescent="0.2">
      <c r="A8" s="19" t="str">
        <f t="shared" ref="A8:C10" si="0">G8</f>
        <v>Grass cutting - contract (Note 1)</v>
      </c>
      <c r="B8" s="14">
        <f t="shared" si="0"/>
        <v>5439.24</v>
      </c>
      <c r="C8" s="15">
        <f t="shared" si="0"/>
        <v>9000</v>
      </c>
      <c r="D8" s="15">
        <f t="shared" ref="D8:D14" si="1">J8</f>
        <v>9000</v>
      </c>
      <c r="E8" s="20">
        <f t="shared" ref="E8:E14" si="2">K8</f>
        <v>403.75</v>
      </c>
      <c r="F8" s="20"/>
      <c r="G8" s="19" t="s">
        <v>34</v>
      </c>
      <c r="H8" s="17">
        <v>5439.24</v>
      </c>
      <c r="I8" s="18">
        <f>J8/9*9</f>
        <v>9000</v>
      </c>
      <c r="J8" s="18">
        <v>9000</v>
      </c>
      <c r="K8" s="21">
        <v>403.75</v>
      </c>
      <c r="L8" s="6">
        <f>K8+H8</f>
        <v>5842.99</v>
      </c>
    </row>
    <row r="9" spans="1:15" ht="15" customHeight="1" x14ac:dyDescent="0.2">
      <c r="A9" s="19" t="str">
        <f t="shared" si="0"/>
        <v>Grass cutting - casual</v>
      </c>
      <c r="B9" s="14">
        <f t="shared" si="0"/>
        <v>0</v>
      </c>
      <c r="C9" s="15">
        <f t="shared" si="0"/>
        <v>500</v>
      </c>
      <c r="D9" s="15">
        <f t="shared" si="1"/>
        <v>500</v>
      </c>
      <c r="E9" s="20">
        <f t="shared" si="2"/>
        <v>0</v>
      </c>
      <c r="F9" s="20"/>
      <c r="G9" s="19" t="s">
        <v>27</v>
      </c>
      <c r="H9" s="17">
        <v>0</v>
      </c>
      <c r="I9" s="18">
        <f>J9/9*9</f>
        <v>500</v>
      </c>
      <c r="J9" s="18">
        <v>500</v>
      </c>
      <c r="K9" s="21"/>
    </row>
    <row r="10" spans="1:15" ht="15" customHeight="1" x14ac:dyDescent="0.2">
      <c r="A10" s="19" t="str">
        <f>G10</f>
        <v>Hedges &amp; Trees</v>
      </c>
      <c r="B10" s="14">
        <f t="shared" si="0"/>
        <v>4127</v>
      </c>
      <c r="C10" s="15">
        <f>I10</f>
        <v>4000</v>
      </c>
      <c r="D10" s="15">
        <f t="shared" si="1"/>
        <v>4000</v>
      </c>
      <c r="E10" s="20">
        <f>K10</f>
        <v>0</v>
      </c>
      <c r="F10" s="20"/>
      <c r="G10" s="19" t="s">
        <v>12</v>
      </c>
      <c r="H10" s="17">
        <v>4127</v>
      </c>
      <c r="I10" s="18">
        <v>4000</v>
      </c>
      <c r="J10" s="18">
        <v>4000</v>
      </c>
      <c r="K10" s="17"/>
      <c r="L10" s="6">
        <f>H10+K10</f>
        <v>4127</v>
      </c>
    </row>
    <row r="11" spans="1:15" ht="15" customHeight="1" x14ac:dyDescent="0.2">
      <c r="A11" s="19" t="s">
        <v>5</v>
      </c>
      <c r="B11" s="14">
        <f t="shared" ref="B11:C14" si="3">H11</f>
        <v>966.68</v>
      </c>
      <c r="C11" s="15">
        <f t="shared" si="3"/>
        <v>966.68</v>
      </c>
      <c r="D11" s="15">
        <f t="shared" si="1"/>
        <v>1200</v>
      </c>
      <c r="E11" s="20">
        <f t="shared" si="2"/>
        <v>0</v>
      </c>
      <c r="F11" s="20"/>
      <c r="G11" s="19" t="s">
        <v>5</v>
      </c>
      <c r="H11" s="17">
        <v>966.68</v>
      </c>
      <c r="I11" s="18">
        <v>966.68</v>
      </c>
      <c r="J11" s="18">
        <v>1200</v>
      </c>
      <c r="K11" s="21"/>
      <c r="L11" s="6"/>
      <c r="M11" s="72" t="s">
        <v>38</v>
      </c>
    </row>
    <row r="12" spans="1:15" ht="15" customHeight="1" x14ac:dyDescent="0.2">
      <c r="A12" s="11" t="str">
        <f>G12</f>
        <v>General Maintenance (Note 2)</v>
      </c>
      <c r="B12" s="14">
        <f t="shared" si="3"/>
        <v>11678.83</v>
      </c>
      <c r="C12" s="15">
        <f t="shared" si="3"/>
        <v>5000</v>
      </c>
      <c r="D12" s="15">
        <f t="shared" si="1"/>
        <v>5000</v>
      </c>
      <c r="E12" s="20">
        <f t="shared" si="2"/>
        <v>0</v>
      </c>
      <c r="F12" s="20"/>
      <c r="G12" s="11" t="s">
        <v>35</v>
      </c>
      <c r="H12" s="17">
        <v>11678.83</v>
      </c>
      <c r="I12" s="18">
        <v>5000</v>
      </c>
      <c r="J12" s="18">
        <v>5000</v>
      </c>
      <c r="K12" s="21"/>
      <c r="L12" s="30">
        <f>H12+K12</f>
        <v>11678.83</v>
      </c>
      <c r="M12" s="30" t="s">
        <v>39</v>
      </c>
      <c r="N12" s="6"/>
      <c r="O12" s="6"/>
    </row>
    <row r="13" spans="1:15" ht="15" customHeight="1" x14ac:dyDescent="0.2">
      <c r="A13" s="11" t="str">
        <f>G13</f>
        <v>Dog/litter collection &amp; cemetery</v>
      </c>
      <c r="B13" s="14">
        <f>H13</f>
        <v>2233.3000000000002</v>
      </c>
      <c r="C13" s="15">
        <f>I13</f>
        <v>3575</v>
      </c>
      <c r="D13" s="15">
        <f t="shared" si="1"/>
        <v>3900</v>
      </c>
      <c r="E13" s="20">
        <f>K13</f>
        <v>735.8</v>
      </c>
      <c r="F13" s="20"/>
      <c r="G13" s="11" t="s">
        <v>26</v>
      </c>
      <c r="H13" s="17">
        <v>2233.3000000000002</v>
      </c>
      <c r="I13" s="18">
        <f>J13/12*11</f>
        <v>3575</v>
      </c>
      <c r="J13" s="18">
        <v>3900</v>
      </c>
      <c r="K13" s="23">
        <v>735.8</v>
      </c>
      <c r="L13" s="6">
        <f>H13+K13</f>
        <v>2969.1000000000004</v>
      </c>
      <c r="M13" s="6" t="s">
        <v>47</v>
      </c>
      <c r="N13" s="6"/>
      <c r="O13" s="6"/>
    </row>
    <row r="14" spans="1:15" ht="15" customHeight="1" x14ac:dyDescent="0.2">
      <c r="A14" s="19" t="str">
        <f>G14</f>
        <v xml:space="preserve">Pond </v>
      </c>
      <c r="B14" s="14">
        <f t="shared" si="3"/>
        <v>0</v>
      </c>
      <c r="C14" s="15">
        <f t="shared" si="3"/>
        <v>2291.666666666667</v>
      </c>
      <c r="D14" s="15">
        <f t="shared" si="1"/>
        <v>2500</v>
      </c>
      <c r="E14" s="20">
        <f t="shared" si="2"/>
        <v>0</v>
      </c>
      <c r="F14" s="20"/>
      <c r="G14" s="19" t="s">
        <v>40</v>
      </c>
      <c r="H14" s="17">
        <v>0</v>
      </c>
      <c r="I14" s="18">
        <f>J14/12*11</f>
        <v>2291.666666666667</v>
      </c>
      <c r="J14" s="18">
        <v>2500</v>
      </c>
      <c r="K14" s="21"/>
      <c r="M14" s="6" t="s">
        <v>48</v>
      </c>
      <c r="N14" s="6"/>
    </row>
    <row r="15" spans="1:15" ht="15" customHeight="1" x14ac:dyDescent="0.2">
      <c r="A15" s="24" t="s">
        <v>8</v>
      </c>
      <c r="B15" s="14">
        <f t="shared" ref="B15:B22" si="4">H15</f>
        <v>3170</v>
      </c>
      <c r="C15" s="15">
        <f t="shared" ref="C15:C22" si="5">I15</f>
        <v>2320</v>
      </c>
      <c r="D15" s="15">
        <f t="shared" ref="D15:D22" si="6">J15</f>
        <v>2320</v>
      </c>
      <c r="E15" s="20">
        <f t="shared" ref="E15:E22" si="7">K15</f>
        <v>0</v>
      </c>
      <c r="F15" s="20"/>
      <c r="G15" s="24" t="s">
        <v>8</v>
      </c>
      <c r="H15" s="17">
        <v>3170</v>
      </c>
      <c r="I15" s="18">
        <v>2320</v>
      </c>
      <c r="J15" s="18">
        <v>2320</v>
      </c>
      <c r="K15" s="21"/>
      <c r="M15" s="6" t="s">
        <v>49</v>
      </c>
      <c r="N15" s="6"/>
    </row>
    <row r="16" spans="1:15" ht="15" customHeight="1" x14ac:dyDescent="0.2">
      <c r="A16" s="24" t="s">
        <v>9</v>
      </c>
      <c r="B16" s="14">
        <f t="shared" si="4"/>
        <v>750</v>
      </c>
      <c r="C16" s="15">
        <f t="shared" si="5"/>
        <v>750</v>
      </c>
      <c r="D16" s="15">
        <f t="shared" si="6"/>
        <v>750</v>
      </c>
      <c r="E16" s="20">
        <f t="shared" si="7"/>
        <v>0</v>
      </c>
      <c r="F16" s="20"/>
      <c r="G16" s="24" t="s">
        <v>9</v>
      </c>
      <c r="H16" s="17">
        <v>750</v>
      </c>
      <c r="I16" s="18">
        <v>750</v>
      </c>
      <c r="J16" s="18">
        <v>750</v>
      </c>
      <c r="K16" s="21"/>
      <c r="M16" s="6" t="s">
        <v>50</v>
      </c>
      <c r="N16" s="6"/>
    </row>
    <row r="17" spans="1:14" ht="15" customHeight="1" x14ac:dyDescent="0.2">
      <c r="A17" s="24" t="s">
        <v>10</v>
      </c>
      <c r="B17" s="14">
        <f t="shared" si="4"/>
        <v>104.56</v>
      </c>
      <c r="C17" s="15">
        <f t="shared" si="5"/>
        <v>137.5</v>
      </c>
      <c r="D17" s="15">
        <f t="shared" si="6"/>
        <v>150</v>
      </c>
      <c r="E17" s="20">
        <f t="shared" si="7"/>
        <v>0</v>
      </c>
      <c r="F17" s="20"/>
      <c r="G17" s="24" t="s">
        <v>10</v>
      </c>
      <c r="H17" s="17">
        <v>104.56</v>
      </c>
      <c r="I17" s="18">
        <f>J17/12*11</f>
        <v>137.5</v>
      </c>
      <c r="J17" s="18">
        <v>150</v>
      </c>
      <c r="K17" s="21"/>
      <c r="M17" s="6" t="s">
        <v>51</v>
      </c>
    </row>
    <row r="18" spans="1:14" ht="15" customHeight="1" x14ac:dyDescent="0.2">
      <c r="A18" s="24" t="s">
        <v>11</v>
      </c>
      <c r="B18" s="14">
        <f t="shared" si="4"/>
        <v>0</v>
      </c>
      <c r="C18" s="15">
        <f t="shared" si="5"/>
        <v>320.83333333333337</v>
      </c>
      <c r="D18" s="15">
        <f t="shared" si="6"/>
        <v>350</v>
      </c>
      <c r="E18" s="20">
        <f t="shared" si="7"/>
        <v>0</v>
      </c>
      <c r="F18" s="20"/>
      <c r="G18" s="24" t="s">
        <v>11</v>
      </c>
      <c r="H18" s="17">
        <v>0</v>
      </c>
      <c r="I18" s="18">
        <f>J18/12*11</f>
        <v>320.83333333333337</v>
      </c>
      <c r="J18" s="18">
        <v>350</v>
      </c>
      <c r="K18" s="21"/>
      <c r="M18" s="2" t="s">
        <v>52</v>
      </c>
    </row>
    <row r="19" spans="1:14" ht="16.5" customHeight="1" x14ac:dyDescent="0.25">
      <c r="A19" s="11" t="str">
        <f>G19</f>
        <v>Field Treatment (Note 4)</v>
      </c>
      <c r="B19" s="14">
        <f t="shared" si="4"/>
        <v>1778</v>
      </c>
      <c r="C19" s="15">
        <f t="shared" si="5"/>
        <v>2750</v>
      </c>
      <c r="D19" s="15">
        <f t="shared" si="6"/>
        <v>3000</v>
      </c>
      <c r="E19" s="20">
        <f t="shared" si="7"/>
        <v>9000</v>
      </c>
      <c r="F19" s="20"/>
      <c r="G19" s="24" t="s">
        <v>43</v>
      </c>
      <c r="H19" s="17">
        <v>1778</v>
      </c>
      <c r="I19" s="18">
        <f>J19/12*11</f>
        <v>2750</v>
      </c>
      <c r="J19" s="18">
        <v>3000</v>
      </c>
      <c r="K19" s="17">
        <v>9000</v>
      </c>
      <c r="L19" s="6">
        <f>H19+K19</f>
        <v>10778</v>
      </c>
      <c r="M19" s="6"/>
      <c r="N19" s="67">
        <f>SUM(N12:N17)</f>
        <v>0</v>
      </c>
    </row>
    <row r="20" spans="1:14" ht="15" customHeight="1" x14ac:dyDescent="0.2">
      <c r="A20" s="24" t="s">
        <v>29</v>
      </c>
      <c r="B20" s="14">
        <f t="shared" si="4"/>
        <v>3042.68</v>
      </c>
      <c r="C20" s="15">
        <f t="shared" si="5"/>
        <v>3042</v>
      </c>
      <c r="D20" s="15">
        <f t="shared" si="6"/>
        <v>3042</v>
      </c>
      <c r="E20" s="20">
        <f t="shared" si="7"/>
        <v>0</v>
      </c>
      <c r="F20" s="20"/>
      <c r="G20" s="24" t="s">
        <v>29</v>
      </c>
      <c r="H20" s="17">
        <v>3042.68</v>
      </c>
      <c r="I20" s="18">
        <v>3042</v>
      </c>
      <c r="J20" s="18">
        <v>3042</v>
      </c>
      <c r="K20" s="21"/>
      <c r="M20" s="6"/>
      <c r="N20" s="6"/>
    </row>
    <row r="21" spans="1:14" ht="15" customHeight="1" x14ac:dyDescent="0.2">
      <c r="A21" s="24" t="str">
        <f>G21</f>
        <v>Paths</v>
      </c>
      <c r="B21" s="14">
        <f>H21</f>
        <v>0</v>
      </c>
      <c r="C21" s="15">
        <f t="shared" si="5"/>
        <v>1833.3333333333333</v>
      </c>
      <c r="D21" s="25">
        <f t="shared" si="6"/>
        <v>2000</v>
      </c>
      <c r="E21" s="20">
        <f t="shared" si="7"/>
        <v>0</v>
      </c>
      <c r="F21" s="20"/>
      <c r="G21" s="24" t="s">
        <v>13</v>
      </c>
      <c r="H21" s="17">
        <v>0</v>
      </c>
      <c r="I21" s="18">
        <f>J21/12*11</f>
        <v>1833.3333333333333</v>
      </c>
      <c r="J21" s="17">
        <v>2000</v>
      </c>
      <c r="K21" s="21"/>
    </row>
    <row r="22" spans="1:14" ht="15" customHeight="1" x14ac:dyDescent="0.2">
      <c r="A22" s="24" t="s">
        <v>57</v>
      </c>
      <c r="B22" s="14">
        <f t="shared" si="4"/>
        <v>2625.36</v>
      </c>
      <c r="C22" s="15">
        <f t="shared" si="5"/>
        <v>2300</v>
      </c>
      <c r="D22" s="25">
        <f t="shared" si="6"/>
        <v>2300</v>
      </c>
      <c r="E22" s="20">
        <f t="shared" si="7"/>
        <v>0</v>
      </c>
      <c r="F22" s="20"/>
      <c r="G22" s="24" t="s">
        <v>54</v>
      </c>
      <c r="H22" s="17">
        <v>2625.36</v>
      </c>
      <c r="I22" s="18">
        <v>2300</v>
      </c>
      <c r="J22" s="18">
        <v>2300</v>
      </c>
      <c r="K22" s="21"/>
    </row>
    <row r="23" spans="1:14" ht="15" customHeight="1" thickBot="1" x14ac:dyDescent="0.3">
      <c r="A23" s="26" t="s">
        <v>7</v>
      </c>
      <c r="B23" s="27">
        <f>SUM(B8:B22)</f>
        <v>35915.65</v>
      </c>
      <c r="C23" s="27">
        <f>SUM(C8:C22)</f>
        <v>38787.013333333336</v>
      </c>
      <c r="D23" s="27">
        <f>SUM(D8:D22)</f>
        <v>40012</v>
      </c>
      <c r="E23" s="27">
        <f>SUM(E8:E22)</f>
        <v>10139.549999999999</v>
      </c>
      <c r="F23" s="28"/>
      <c r="G23" s="56" t="s">
        <v>7</v>
      </c>
      <c r="H23" s="29">
        <f>SUM(H8:H22)</f>
        <v>35915.65</v>
      </c>
      <c r="I23" s="29">
        <f>SUM(I8:I22)</f>
        <v>38787.013333333336</v>
      </c>
      <c r="J23" s="29">
        <f>SUM(J8:J22)</f>
        <v>40012</v>
      </c>
      <c r="K23" s="29">
        <f>SUM(K8:K22)</f>
        <v>10139.549999999999</v>
      </c>
      <c r="L23" s="30">
        <f>H23+K23</f>
        <v>46055.199999999997</v>
      </c>
      <c r="M23" s="6"/>
    </row>
    <row r="24" spans="1:14" ht="15" customHeight="1" thickTop="1" x14ac:dyDescent="0.25">
      <c r="A24" s="31"/>
      <c r="B24" s="32"/>
      <c r="C24" s="32"/>
      <c r="D24" s="32"/>
      <c r="E24" s="33"/>
      <c r="F24" s="34"/>
      <c r="G24" s="57"/>
      <c r="H24" s="35"/>
      <c r="I24" s="35"/>
      <c r="J24" s="35"/>
      <c r="K24" s="36"/>
      <c r="L24" s="6"/>
      <c r="M24" s="6"/>
    </row>
    <row r="25" spans="1:14" ht="15" customHeight="1" x14ac:dyDescent="0.25">
      <c r="A25" s="37" t="str">
        <f>G25</f>
        <v>Allotments</v>
      </c>
      <c r="B25" s="38"/>
      <c r="C25" s="38"/>
      <c r="D25" s="38"/>
      <c r="E25" s="39"/>
      <c r="G25" s="37" t="s">
        <v>6</v>
      </c>
      <c r="H25" s="40"/>
      <c r="I25" s="40"/>
      <c r="J25" s="40"/>
      <c r="K25" s="41"/>
      <c r="M25" s="6"/>
    </row>
    <row r="26" spans="1:14" ht="15" customHeight="1" x14ac:dyDescent="0.2">
      <c r="A26" s="24" t="str">
        <f>G26</f>
        <v>Maintenance &amp; rent to Landlord</v>
      </c>
      <c r="B26" s="14">
        <f t="shared" ref="B26:E27" si="8">H26</f>
        <v>1804</v>
      </c>
      <c r="C26" s="15">
        <f t="shared" si="8"/>
        <v>1000</v>
      </c>
      <c r="D26" s="15">
        <f t="shared" si="8"/>
        <v>1000</v>
      </c>
      <c r="E26" s="20">
        <f t="shared" si="8"/>
        <v>0</v>
      </c>
      <c r="F26" s="20"/>
      <c r="G26" s="24" t="s">
        <v>30</v>
      </c>
      <c r="H26" s="17">
        <v>1804</v>
      </c>
      <c r="I26" s="18">
        <v>1000</v>
      </c>
      <c r="J26" s="18">
        <v>1000</v>
      </c>
      <c r="K26" s="21"/>
      <c r="L26" s="6"/>
      <c r="M26" s="6"/>
    </row>
    <row r="27" spans="1:14" ht="15" customHeight="1" x14ac:dyDescent="0.2">
      <c r="A27" s="24" t="str">
        <f>G27</f>
        <v>Water</v>
      </c>
      <c r="B27" s="14">
        <f>H27</f>
        <v>281.06</v>
      </c>
      <c r="C27" s="15">
        <f t="shared" si="8"/>
        <v>250</v>
      </c>
      <c r="D27" s="15">
        <f t="shared" si="8"/>
        <v>250</v>
      </c>
      <c r="E27" s="20">
        <f>K27:K28</f>
        <v>95.94</v>
      </c>
      <c r="F27" s="20"/>
      <c r="G27" s="51" t="s">
        <v>10</v>
      </c>
      <c r="H27" s="71">
        <v>281.06</v>
      </c>
      <c r="I27" s="69">
        <v>250</v>
      </c>
      <c r="J27" s="70">
        <v>250</v>
      </c>
      <c r="K27" s="17">
        <v>95.94</v>
      </c>
      <c r="M27" s="6"/>
    </row>
    <row r="28" spans="1:14" ht="15" customHeight="1" thickBot="1" x14ac:dyDescent="0.3">
      <c r="A28" s="42" t="s">
        <v>7</v>
      </c>
      <c r="B28" s="28">
        <f>SUM(B26:B27)</f>
        <v>2085.06</v>
      </c>
      <c r="C28" s="28">
        <f>SUM(C26:C27)</f>
        <v>1250</v>
      </c>
      <c r="D28" s="28">
        <f>SUM(D26:D27)</f>
        <v>1250</v>
      </c>
      <c r="E28" s="28">
        <f>SUM(E26:E27)</f>
        <v>95.94</v>
      </c>
      <c r="F28" s="28"/>
      <c r="G28" s="56" t="s">
        <v>7</v>
      </c>
      <c r="H28" s="68">
        <f>SUM(H26:H27)</f>
        <v>2085.06</v>
      </c>
      <c r="I28" s="68">
        <f>SUM(I26:I27)</f>
        <v>1250</v>
      </c>
      <c r="J28" s="29">
        <f>SUM(J26:J27)</f>
        <v>1250</v>
      </c>
      <c r="K28" s="29">
        <f>SUM(K26:K27)</f>
        <v>95.94</v>
      </c>
      <c r="L28" s="43">
        <f>H28+K28</f>
        <v>2181</v>
      </c>
      <c r="M28" s="6"/>
    </row>
    <row r="29" spans="1:14" ht="15" customHeight="1" thickTop="1" x14ac:dyDescent="0.25">
      <c r="A29" s="13"/>
      <c r="B29" s="14"/>
      <c r="C29" s="15"/>
      <c r="D29" s="15"/>
      <c r="E29" s="14"/>
      <c r="F29" s="14"/>
      <c r="G29" s="24"/>
      <c r="H29" s="17"/>
      <c r="I29" s="18"/>
      <c r="J29" s="18"/>
      <c r="K29" s="17"/>
      <c r="L29" s="6"/>
      <c r="M29" s="6"/>
    </row>
    <row r="30" spans="1:14" ht="15" customHeight="1" x14ac:dyDescent="0.25">
      <c r="A30" s="13" t="s">
        <v>14</v>
      </c>
      <c r="B30" s="14"/>
      <c r="C30" s="15"/>
      <c r="D30" s="15"/>
      <c r="E30" s="16"/>
      <c r="F30" s="16"/>
      <c r="G30" s="13" t="s">
        <v>14</v>
      </c>
      <c r="H30" s="17"/>
      <c r="I30" s="18"/>
      <c r="J30" s="18"/>
      <c r="K30" s="21"/>
    </row>
    <row r="31" spans="1:14" ht="15" customHeight="1" x14ac:dyDescent="0.2">
      <c r="A31" s="24" t="s">
        <v>15</v>
      </c>
      <c r="B31" s="14">
        <f t="shared" ref="B31:B43" si="9">H31</f>
        <v>33869.050000000003</v>
      </c>
      <c r="C31" s="15">
        <f t="shared" ref="C31:C43" si="10">I31</f>
        <v>33366.666666666672</v>
      </c>
      <c r="D31" s="15">
        <f>J31</f>
        <v>36400</v>
      </c>
      <c r="E31" s="20">
        <f t="shared" ref="E31:E43" si="11">K31</f>
        <v>0</v>
      </c>
      <c r="F31" s="20"/>
      <c r="G31" s="24" t="s">
        <v>15</v>
      </c>
      <c r="H31" s="17">
        <v>33869.050000000003</v>
      </c>
      <c r="I31" s="18">
        <f>J31/12*11</f>
        <v>33366.666666666672</v>
      </c>
      <c r="J31" s="18">
        <v>36400</v>
      </c>
      <c r="K31" s="21"/>
    </row>
    <row r="32" spans="1:14" ht="15" customHeight="1" x14ac:dyDescent="0.2">
      <c r="A32" s="24" t="s">
        <v>16</v>
      </c>
      <c r="B32" s="14">
        <f t="shared" si="9"/>
        <v>630</v>
      </c>
      <c r="C32" s="15">
        <f t="shared" si="10"/>
        <v>630</v>
      </c>
      <c r="D32" s="15">
        <f t="shared" ref="D32:D43" si="12">J32</f>
        <v>750</v>
      </c>
      <c r="E32" s="20">
        <f>K32</f>
        <v>0</v>
      </c>
      <c r="F32" s="20"/>
      <c r="G32" s="24" t="s">
        <v>16</v>
      </c>
      <c r="H32" s="17">
        <v>630</v>
      </c>
      <c r="I32" s="18">
        <v>630</v>
      </c>
      <c r="J32" s="18">
        <v>750</v>
      </c>
      <c r="K32" s="21"/>
      <c r="M32" s="22"/>
    </row>
    <row r="33" spans="1:15" ht="15" customHeight="1" x14ac:dyDescent="0.2">
      <c r="A33" s="24" t="s">
        <v>17</v>
      </c>
      <c r="B33" s="14">
        <f t="shared" si="9"/>
        <v>1813.43</v>
      </c>
      <c r="C33" s="15">
        <f t="shared" si="10"/>
        <v>1813.43</v>
      </c>
      <c r="D33" s="15">
        <f t="shared" si="12"/>
        <v>2200</v>
      </c>
      <c r="E33" s="20">
        <f t="shared" si="11"/>
        <v>0</v>
      </c>
      <c r="F33" s="20"/>
      <c r="G33" s="24" t="s">
        <v>17</v>
      </c>
      <c r="H33" s="17">
        <v>1813.43</v>
      </c>
      <c r="I33" s="18">
        <v>1813.43</v>
      </c>
      <c r="J33" s="18">
        <v>2200</v>
      </c>
      <c r="K33" s="21"/>
    </row>
    <row r="34" spans="1:15" ht="15" customHeight="1" x14ac:dyDescent="0.2">
      <c r="A34" s="24" t="str">
        <f>G34</f>
        <v xml:space="preserve">Legal </v>
      </c>
      <c r="B34" s="14">
        <f t="shared" si="9"/>
        <v>1800</v>
      </c>
      <c r="C34" s="15">
        <f t="shared" si="10"/>
        <v>4583.3333333333339</v>
      </c>
      <c r="D34" s="15">
        <f t="shared" si="12"/>
        <v>5000</v>
      </c>
      <c r="E34" s="20">
        <f t="shared" si="11"/>
        <v>0</v>
      </c>
      <c r="F34" s="20"/>
      <c r="G34" s="24" t="s">
        <v>36</v>
      </c>
      <c r="H34" s="17">
        <v>1800</v>
      </c>
      <c r="I34" s="18">
        <f>J34/12*11</f>
        <v>4583.3333333333339</v>
      </c>
      <c r="J34" s="18">
        <v>5000</v>
      </c>
      <c r="K34" s="21"/>
    </row>
    <row r="35" spans="1:15" ht="15" customHeight="1" x14ac:dyDescent="0.2">
      <c r="A35" s="24" t="str">
        <f>G35</f>
        <v>Magazine printing</v>
      </c>
      <c r="B35" s="14">
        <f t="shared" si="9"/>
        <v>0</v>
      </c>
      <c r="C35" s="15">
        <f t="shared" si="10"/>
        <v>6233.333333333333</v>
      </c>
      <c r="D35" s="15">
        <f t="shared" si="12"/>
        <v>6800</v>
      </c>
      <c r="E35" s="20">
        <f t="shared" si="11"/>
        <v>1560</v>
      </c>
      <c r="F35" s="20"/>
      <c r="G35" s="24" t="s">
        <v>18</v>
      </c>
      <c r="H35" s="17">
        <v>0</v>
      </c>
      <c r="I35" s="18">
        <f>J35/12*11</f>
        <v>6233.333333333333</v>
      </c>
      <c r="J35" s="18">
        <v>6800</v>
      </c>
      <c r="K35" s="21">
        <v>1560</v>
      </c>
      <c r="M35" s="6"/>
    </row>
    <row r="36" spans="1:15" ht="15" customHeight="1" x14ac:dyDescent="0.2">
      <c r="A36" s="24" t="str">
        <f>G36</f>
        <v>Magazine preparation &amp; invoicing</v>
      </c>
      <c r="B36" s="14">
        <f t="shared" si="9"/>
        <v>0</v>
      </c>
      <c r="C36" s="15">
        <f t="shared" si="10"/>
        <v>2108.333333333333</v>
      </c>
      <c r="D36" s="15">
        <f t="shared" si="12"/>
        <v>2300</v>
      </c>
      <c r="E36" s="20">
        <f t="shared" si="11"/>
        <v>0</v>
      </c>
      <c r="F36" s="20"/>
      <c r="G36" s="24" t="s">
        <v>19</v>
      </c>
      <c r="H36" s="17">
        <v>0</v>
      </c>
      <c r="I36" s="18">
        <f>J36/12*11</f>
        <v>2108.333333333333</v>
      </c>
      <c r="J36" s="18">
        <v>2300</v>
      </c>
      <c r="K36" s="21"/>
      <c r="L36" s="6">
        <f>H36+K36</f>
        <v>0</v>
      </c>
    </row>
    <row r="37" spans="1:15" ht="15" customHeight="1" x14ac:dyDescent="0.2">
      <c r="A37" s="24" t="s">
        <v>20</v>
      </c>
      <c r="B37" s="14">
        <f t="shared" si="9"/>
        <v>75</v>
      </c>
      <c r="C37" s="15">
        <f t="shared" si="10"/>
        <v>275</v>
      </c>
      <c r="D37" s="15">
        <f t="shared" si="12"/>
        <v>300</v>
      </c>
      <c r="E37" s="20">
        <f t="shared" si="11"/>
        <v>0</v>
      </c>
      <c r="F37" s="20"/>
      <c r="G37" s="24" t="s">
        <v>21</v>
      </c>
      <c r="H37" s="17">
        <v>75</v>
      </c>
      <c r="I37" s="18">
        <f>J37/12*11</f>
        <v>275</v>
      </c>
      <c r="J37" s="18">
        <v>300</v>
      </c>
      <c r="K37" s="21"/>
    </row>
    <row r="38" spans="1:15" ht="15" customHeight="1" x14ac:dyDescent="0.2">
      <c r="A38" s="24" t="str">
        <f>G38</f>
        <v>Reimbursement of Clerk's mileage</v>
      </c>
      <c r="B38" s="14">
        <f t="shared" si="9"/>
        <v>0</v>
      </c>
      <c r="C38" s="15">
        <f t="shared" si="10"/>
        <v>275</v>
      </c>
      <c r="D38" s="15">
        <f t="shared" si="12"/>
        <v>300</v>
      </c>
      <c r="E38" s="20">
        <f>K38</f>
        <v>93.9</v>
      </c>
      <c r="F38" s="20"/>
      <c r="G38" s="24" t="s">
        <v>28</v>
      </c>
      <c r="H38" s="18">
        <v>0</v>
      </c>
      <c r="I38" s="18">
        <f>J38/12*11</f>
        <v>275</v>
      </c>
      <c r="J38" s="18">
        <v>300</v>
      </c>
      <c r="K38" s="21">
        <v>93.9</v>
      </c>
    </row>
    <row r="39" spans="1:15" ht="15" customHeight="1" x14ac:dyDescent="0.2">
      <c r="A39" s="24" t="s">
        <v>22</v>
      </c>
      <c r="B39" s="14">
        <f t="shared" si="9"/>
        <v>3902.17</v>
      </c>
      <c r="C39" s="15">
        <f t="shared" si="10"/>
        <v>2600</v>
      </c>
      <c r="D39" s="15">
        <f t="shared" si="12"/>
        <v>2600</v>
      </c>
      <c r="E39" s="20">
        <v>0</v>
      </c>
      <c r="F39" s="20"/>
      <c r="G39" s="24" t="s">
        <v>22</v>
      </c>
      <c r="H39" s="17">
        <v>3902.17</v>
      </c>
      <c r="I39" s="18">
        <v>2600</v>
      </c>
      <c r="J39" s="18">
        <v>2600</v>
      </c>
      <c r="K39" s="21"/>
      <c r="L39" s="6">
        <f>H39+K39</f>
        <v>3902.17</v>
      </c>
      <c r="M39" s="6"/>
    </row>
    <row r="40" spans="1:15" ht="15" customHeight="1" x14ac:dyDescent="0.2">
      <c r="A40" s="24" t="str">
        <f>G40</f>
        <v>Rent of Clerk's office at Tipps Cross</v>
      </c>
      <c r="B40" s="14">
        <f t="shared" si="9"/>
        <v>1020</v>
      </c>
      <c r="C40" s="15">
        <f t="shared" si="10"/>
        <v>1020</v>
      </c>
      <c r="D40" s="15">
        <f t="shared" si="12"/>
        <v>1020</v>
      </c>
      <c r="E40" s="20">
        <f t="shared" si="11"/>
        <v>0</v>
      </c>
      <c r="F40" s="20"/>
      <c r="G40" s="24" t="s">
        <v>23</v>
      </c>
      <c r="H40" s="17">
        <v>1020</v>
      </c>
      <c r="I40" s="18">
        <v>1020</v>
      </c>
      <c r="J40" s="18">
        <v>1020</v>
      </c>
      <c r="K40" s="21"/>
    </row>
    <row r="41" spans="1:15" ht="15" customHeight="1" x14ac:dyDescent="0.2">
      <c r="A41" s="24" t="str">
        <f>G41</f>
        <v>Subs &amp; Courses</v>
      </c>
      <c r="B41" s="14">
        <f t="shared" si="9"/>
        <v>544.5</v>
      </c>
      <c r="C41" s="15">
        <f t="shared" si="10"/>
        <v>1375</v>
      </c>
      <c r="D41" s="15">
        <f t="shared" si="12"/>
        <v>1500</v>
      </c>
      <c r="E41" s="20">
        <f t="shared" si="11"/>
        <v>0</v>
      </c>
      <c r="F41" s="20"/>
      <c r="G41" s="24" t="s">
        <v>24</v>
      </c>
      <c r="H41" s="17">
        <v>544.5</v>
      </c>
      <c r="I41" s="18">
        <f>J41/12*11</f>
        <v>1375</v>
      </c>
      <c r="J41" s="18">
        <v>1500</v>
      </c>
      <c r="K41" s="21"/>
    </row>
    <row r="42" spans="1:15" ht="15" customHeight="1" x14ac:dyDescent="0.2">
      <c r="A42" s="24" t="str">
        <f>G42</f>
        <v>Chairman's allowance</v>
      </c>
      <c r="B42" s="14">
        <f t="shared" si="9"/>
        <v>172</v>
      </c>
      <c r="C42" s="15">
        <f t="shared" si="10"/>
        <v>137.5</v>
      </c>
      <c r="D42" s="15">
        <f t="shared" si="12"/>
        <v>150</v>
      </c>
      <c r="E42" s="20">
        <f>K42</f>
        <v>0</v>
      </c>
      <c r="F42" s="20"/>
      <c r="G42" s="24" t="s">
        <v>31</v>
      </c>
      <c r="H42" s="17">
        <v>172</v>
      </c>
      <c r="I42" s="18">
        <f>J42/12*11</f>
        <v>137.5</v>
      </c>
      <c r="J42" s="18">
        <v>150</v>
      </c>
      <c r="K42" s="21"/>
    </row>
    <row r="43" spans="1:15" ht="30" x14ac:dyDescent="0.2">
      <c r="A43" s="11" t="str">
        <f>G43</f>
        <v>Christmas lights/new planters      (Note 3)</v>
      </c>
      <c r="B43" s="14">
        <f t="shared" si="9"/>
        <v>2068.14</v>
      </c>
      <c r="C43" s="15">
        <f t="shared" si="10"/>
        <v>4583.3333333333339</v>
      </c>
      <c r="D43" s="15">
        <f t="shared" si="12"/>
        <v>5000</v>
      </c>
      <c r="E43" s="20">
        <f t="shared" si="11"/>
        <v>0</v>
      </c>
      <c r="F43" s="20"/>
      <c r="G43" s="11" t="s">
        <v>42</v>
      </c>
      <c r="H43" s="17">
        <v>2068.14</v>
      </c>
      <c r="I43" s="18">
        <f>J43/12*11</f>
        <v>4583.3333333333339</v>
      </c>
      <c r="J43" s="18">
        <v>5000</v>
      </c>
      <c r="K43" s="21"/>
      <c r="L43" s="2" t="s">
        <v>53</v>
      </c>
      <c r="M43" s="6"/>
    </row>
    <row r="44" spans="1:15" ht="16.5" customHeight="1" thickBot="1" x14ac:dyDescent="0.3">
      <c r="A44" s="42" t="s">
        <v>7</v>
      </c>
      <c r="B44" s="28">
        <f>SUM(B31:B43)</f>
        <v>45894.29</v>
      </c>
      <c r="C44" s="28">
        <f t="shared" ref="C44:E44" si="13">SUM(C31:C43)</f>
        <v>59000.930000000015</v>
      </c>
      <c r="D44" s="28">
        <f t="shared" si="13"/>
        <v>64320</v>
      </c>
      <c r="E44" s="28">
        <f t="shared" si="13"/>
        <v>1653.9</v>
      </c>
      <c r="F44" s="44"/>
      <c r="G44" s="58" t="s">
        <v>7</v>
      </c>
      <c r="H44" s="45">
        <f>SUM(H31:H43)</f>
        <v>45894.29</v>
      </c>
      <c r="I44" s="45">
        <f>SUM(I31:I43)</f>
        <v>59000.930000000015</v>
      </c>
      <c r="J44" s="45">
        <f>SUM(J31:J43)</f>
        <v>64320</v>
      </c>
      <c r="K44" s="45">
        <f>SUM(K31:K43)</f>
        <v>1653.9</v>
      </c>
      <c r="L44" s="46">
        <f>H44+K44</f>
        <v>47548.19</v>
      </c>
      <c r="O44" s="2">
        <v>926.28</v>
      </c>
    </row>
    <row r="45" spans="1:15" ht="16.5" customHeight="1" thickTop="1" thickBot="1" x14ac:dyDescent="0.3">
      <c r="A45" s="47" t="s">
        <v>25</v>
      </c>
      <c r="B45" s="48">
        <f>H45</f>
        <v>83895</v>
      </c>
      <c r="C45" s="48">
        <f>I45</f>
        <v>99037.943333333358</v>
      </c>
      <c r="D45" s="48">
        <f>J45</f>
        <v>105582</v>
      </c>
      <c r="E45" s="48">
        <f>K45</f>
        <v>11889.39</v>
      </c>
      <c r="F45" s="48"/>
      <c r="G45" s="59" t="s">
        <v>25</v>
      </c>
      <c r="H45" s="49">
        <f>H23+H28+H44</f>
        <v>83895</v>
      </c>
      <c r="I45" s="49">
        <f>I23+I28+I44</f>
        <v>99037.943333333358</v>
      </c>
      <c r="J45" s="49">
        <f>J23+J28+J44</f>
        <v>105582</v>
      </c>
      <c r="K45" s="49">
        <f>K23+K28+K44</f>
        <v>11889.39</v>
      </c>
      <c r="L45" s="6">
        <f>H45+K45</f>
        <v>95784.39</v>
      </c>
      <c r="O45" s="2">
        <v>739.01</v>
      </c>
    </row>
    <row r="46" spans="1:15" ht="15" customHeight="1" thickTop="1" x14ac:dyDescent="0.2">
      <c r="A46" s="65" t="str">
        <f>G46</f>
        <v>Note 1:  Grass cutting (contract &amp; casual) budget phased over 9 months.</v>
      </c>
      <c r="B46" s="34"/>
      <c r="C46" s="34"/>
      <c r="D46" s="34"/>
      <c r="E46" s="34"/>
      <c r="F46" s="34"/>
      <c r="G46" s="65" t="s">
        <v>33</v>
      </c>
      <c r="H46" s="22"/>
      <c r="I46" s="22"/>
      <c r="J46" s="22"/>
      <c r="K46" s="22"/>
      <c r="L46" s="6"/>
      <c r="O46" s="6">
        <f>O44+O45</f>
        <v>1665.29</v>
      </c>
    </row>
    <row r="47" spans="1:15" ht="15" customHeight="1" x14ac:dyDescent="0.2">
      <c r="A47" s="65" t="str">
        <f>G47</f>
        <v>Note 2: Includes £925 for purchase of bins and £905 for new footbridge, posts &amp; signs by Total</v>
      </c>
      <c r="B47" s="34"/>
      <c r="C47" s="34"/>
      <c r="D47" s="34"/>
      <c r="E47" s="34"/>
      <c r="F47" s="34"/>
      <c r="G47" s="65" t="s">
        <v>46</v>
      </c>
      <c r="H47" s="22"/>
      <c r="I47" s="22"/>
      <c r="J47" s="22"/>
      <c r="K47" s="22"/>
      <c r="L47" s="6"/>
    </row>
    <row r="48" spans="1:15" ht="15" customHeight="1" x14ac:dyDescent="0.2">
      <c r="A48" s="73" t="s">
        <v>41</v>
      </c>
      <c r="B48" s="34"/>
      <c r="C48" s="34"/>
      <c r="D48" s="34"/>
      <c r="E48" s="34"/>
      <c r="F48" s="34"/>
      <c r="G48" s="73" t="s">
        <v>41</v>
      </c>
      <c r="H48" s="22"/>
      <c r="I48" s="22"/>
      <c r="J48" s="22"/>
      <c r="K48" s="22"/>
      <c r="L48" s="6"/>
    </row>
    <row r="49" spans="1:7" ht="13.5" customHeight="1" x14ac:dyDescent="0.2">
      <c r="A49" s="65" t="s">
        <v>44</v>
      </c>
      <c r="E49" s="3"/>
      <c r="G49" s="65" t="s">
        <v>44</v>
      </c>
    </row>
    <row r="50" spans="1:7" ht="12.75" customHeight="1" x14ac:dyDescent="0.2">
      <c r="A50" s="65" t="s">
        <v>45</v>
      </c>
      <c r="E50" s="3"/>
      <c r="G50" s="65" t="s">
        <v>45</v>
      </c>
    </row>
    <row r="51" spans="1:7" ht="12" customHeight="1" x14ac:dyDescent="0.2">
      <c r="E51" s="3"/>
      <c r="G51" s="5"/>
    </row>
    <row r="52" spans="1:7" ht="12" customHeight="1" x14ac:dyDescent="0.2">
      <c r="E52" s="3"/>
      <c r="G52" s="5"/>
    </row>
    <row r="53" spans="1:7" ht="12" customHeight="1" x14ac:dyDescent="0.2">
      <c r="E53" s="3"/>
      <c r="G53" s="5"/>
    </row>
    <row r="54" spans="1:7" ht="12" customHeight="1" x14ac:dyDescent="0.2">
      <c r="E54" s="3"/>
      <c r="G54" s="5"/>
    </row>
    <row r="55" spans="1:7" ht="12" customHeight="1" x14ac:dyDescent="0.2">
      <c r="E55" s="3"/>
      <c r="G55" s="5"/>
    </row>
    <row r="56" spans="1:7" x14ac:dyDescent="0.2">
      <c r="E56" s="3"/>
      <c r="G56" s="5"/>
    </row>
    <row r="57" spans="1:7" x14ac:dyDescent="0.2">
      <c r="E57" s="3"/>
      <c r="G57" s="5"/>
    </row>
    <row r="58" spans="1:7" x14ac:dyDescent="0.2">
      <c r="E58" s="3"/>
      <c r="G58" s="5"/>
    </row>
    <row r="59" spans="1:7" x14ac:dyDescent="0.2">
      <c r="E59" s="3"/>
      <c r="G59" s="5"/>
    </row>
    <row r="60" spans="1:7" x14ac:dyDescent="0.2">
      <c r="E60" s="3"/>
      <c r="G60" s="5"/>
    </row>
    <row r="61" spans="1:7" x14ac:dyDescent="0.2">
      <c r="E61" s="3"/>
      <c r="G61" s="5"/>
    </row>
    <row r="62" spans="1:7" x14ac:dyDescent="0.2">
      <c r="E62" s="3"/>
      <c r="G62" s="5"/>
    </row>
    <row r="63" spans="1:7" x14ac:dyDescent="0.2">
      <c r="E63" s="3"/>
      <c r="G63" s="5"/>
    </row>
    <row r="64" spans="1:7" x14ac:dyDescent="0.2">
      <c r="E64" s="3"/>
      <c r="G64" s="5"/>
    </row>
    <row r="65" spans="5:7" x14ac:dyDescent="0.2">
      <c r="E65" s="3"/>
      <c r="G65" s="5"/>
    </row>
    <row r="66" spans="5:7" x14ac:dyDescent="0.2">
      <c r="E66" s="3"/>
      <c r="G66" s="5"/>
    </row>
    <row r="67" spans="5:7" x14ac:dyDescent="0.2">
      <c r="E67" s="3"/>
      <c r="G67" s="5"/>
    </row>
    <row r="68" spans="5:7" x14ac:dyDescent="0.2">
      <c r="E68" s="3"/>
      <c r="G68" s="5"/>
    </row>
    <row r="69" spans="5:7" x14ac:dyDescent="0.2">
      <c r="E69" s="3"/>
      <c r="G69" s="5"/>
    </row>
    <row r="70" spans="5:7" x14ac:dyDescent="0.2">
      <c r="E70" s="3"/>
      <c r="G70" s="5"/>
    </row>
    <row r="71" spans="5:7" x14ac:dyDescent="0.2">
      <c r="E71" s="3"/>
      <c r="G71" s="5"/>
    </row>
    <row r="72" spans="5:7" x14ac:dyDescent="0.2">
      <c r="E72" s="3"/>
      <c r="G72" s="5"/>
    </row>
    <row r="73" spans="5:7" x14ac:dyDescent="0.2">
      <c r="E73" s="3"/>
      <c r="G73" s="5"/>
    </row>
    <row r="74" spans="5:7" x14ac:dyDescent="0.2">
      <c r="E74" s="3"/>
      <c r="G74" s="5"/>
    </row>
    <row r="75" spans="5:7" x14ac:dyDescent="0.2">
      <c r="E75" s="3"/>
      <c r="G75" s="5"/>
    </row>
    <row r="76" spans="5:7" x14ac:dyDescent="0.2">
      <c r="E76" s="3"/>
      <c r="G76" s="5"/>
    </row>
    <row r="77" spans="5:7" x14ac:dyDescent="0.2">
      <c r="E77" s="3"/>
      <c r="G77" s="5"/>
    </row>
    <row r="78" spans="5:7" x14ac:dyDescent="0.2">
      <c r="E78" s="3"/>
      <c r="G78" s="5"/>
    </row>
    <row r="79" spans="5:7" x14ac:dyDescent="0.2">
      <c r="E79" s="3"/>
      <c r="G79" s="5"/>
    </row>
    <row r="80" spans="5:7" x14ac:dyDescent="0.2">
      <c r="E80" s="3"/>
      <c r="G80" s="5"/>
    </row>
    <row r="81" spans="5:7" x14ac:dyDescent="0.2">
      <c r="E81" s="3"/>
      <c r="G81" s="5"/>
    </row>
    <row r="82" spans="5:7" x14ac:dyDescent="0.2">
      <c r="E82" s="3"/>
      <c r="G82" s="5"/>
    </row>
    <row r="83" spans="5:7" x14ac:dyDescent="0.2">
      <c r="E83" s="3"/>
      <c r="G83" s="5"/>
    </row>
    <row r="84" spans="5:7" x14ac:dyDescent="0.2">
      <c r="E84" s="3"/>
      <c r="G84" s="5"/>
    </row>
    <row r="85" spans="5:7" x14ac:dyDescent="0.2">
      <c r="E85" s="3"/>
      <c r="G85" s="5"/>
    </row>
    <row r="86" spans="5:7" x14ac:dyDescent="0.2">
      <c r="E86" s="3"/>
      <c r="G86" s="5"/>
    </row>
    <row r="87" spans="5:7" x14ac:dyDescent="0.2">
      <c r="E87" s="3"/>
      <c r="G87" s="5"/>
    </row>
    <row r="88" spans="5:7" x14ac:dyDescent="0.2">
      <c r="E88" s="3"/>
      <c r="G88" s="5"/>
    </row>
    <row r="89" spans="5:7" x14ac:dyDescent="0.2">
      <c r="E89" s="3"/>
      <c r="G89" s="5"/>
    </row>
    <row r="90" spans="5:7" x14ac:dyDescent="0.2">
      <c r="E90" s="3"/>
      <c r="G90" s="5"/>
    </row>
    <row r="91" spans="5:7" x14ac:dyDescent="0.2">
      <c r="E91" s="3"/>
      <c r="G91" s="5"/>
    </row>
    <row r="92" spans="5:7" x14ac:dyDescent="0.2">
      <c r="E92" s="3"/>
      <c r="G92" s="5"/>
    </row>
    <row r="93" spans="5:7" x14ac:dyDescent="0.2">
      <c r="E93" s="3"/>
      <c r="G93" s="5"/>
    </row>
    <row r="94" spans="5:7" x14ac:dyDescent="0.2">
      <c r="E94" s="3"/>
      <c r="G94" s="5"/>
    </row>
    <row r="95" spans="5:7" x14ac:dyDescent="0.2">
      <c r="E95" s="3"/>
      <c r="G95" s="5"/>
    </row>
    <row r="96" spans="5:7" x14ac:dyDescent="0.2">
      <c r="E96" s="3"/>
      <c r="G96" s="5"/>
    </row>
    <row r="97" spans="5:7" x14ac:dyDescent="0.2">
      <c r="E97" s="3"/>
      <c r="G97" s="5"/>
    </row>
    <row r="98" spans="5:7" x14ac:dyDescent="0.2">
      <c r="E98" s="3"/>
      <c r="G98" s="5"/>
    </row>
    <row r="99" spans="5:7" x14ac:dyDescent="0.2">
      <c r="E99" s="3"/>
      <c r="G99" s="5"/>
    </row>
  </sheetData>
  <sheetProtection selectLockedCells="1" selectUnlockedCells="1"/>
  <mergeCells count="6">
    <mergeCell ref="A1:E1"/>
    <mergeCell ref="G1:K1"/>
    <mergeCell ref="A2:E2"/>
    <mergeCell ref="G2:K2"/>
    <mergeCell ref="A3:E3"/>
    <mergeCell ref="G3:K3"/>
  </mergeCells>
  <pageMargins left="0.74803149606299213" right="0.51181102362204722" top="0.39370078740157483" bottom="0.11811023622047245" header="0.35433070866141736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1'!Excel_BuiltIn__FilterDatabase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</dc:creator>
  <cp:lastModifiedBy>Rosemary</cp:lastModifiedBy>
  <cp:lastPrinted>2021-03-02T09:56:32Z</cp:lastPrinted>
  <dcterms:created xsi:type="dcterms:W3CDTF">2015-05-14T04:31:17Z</dcterms:created>
  <dcterms:modified xsi:type="dcterms:W3CDTF">2021-03-02T11:01:39Z</dcterms:modified>
</cp:coreProperties>
</file>